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c16f1e983a3e463/Løp Hilmar/Løp/Løp for psykisk helse/2024/"/>
    </mc:Choice>
  </mc:AlternateContent>
  <xr:revisionPtr revIDLastSave="355" documentId="8_{38BFF8C5-0AA4-48CD-A91B-F057003EB727}" xr6:coauthVersionLast="47" xr6:coauthVersionMax="47" xr10:uidLastSave="{6E50DE93-3BC3-45B4-9F0D-29A0713EEA2F}"/>
  <bookViews>
    <workbookView xWindow="-120" yWindow="-120" windowWidth="51840" windowHeight="21120" activeTab="1" xr2:uid="{809B18D7-EACB-4281-B5DB-D8095846DC93}"/>
  </bookViews>
  <sheets>
    <sheet name="Løp 2024" sheetId="1" r:id="rId1"/>
    <sheet name="Løp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7" i="2" l="1"/>
  <c r="Q77" i="2"/>
  <c r="N77" i="2"/>
  <c r="O77" i="2"/>
  <c r="P77" i="2"/>
  <c r="C77" i="2"/>
  <c r="D77" i="2"/>
  <c r="E77" i="2"/>
  <c r="F77" i="2"/>
  <c r="G77" i="2"/>
  <c r="H77" i="2"/>
  <c r="I77" i="2"/>
  <c r="J77" i="2"/>
  <c r="K77" i="2"/>
  <c r="L77" i="2"/>
  <c r="M77" i="2"/>
  <c r="B77" i="2"/>
  <c r="Q75" i="2"/>
  <c r="R75" i="2" s="1"/>
  <c r="Q74" i="2"/>
  <c r="R74" i="2" s="1"/>
  <c r="Q73" i="2"/>
  <c r="R73" i="2" s="1"/>
  <c r="Q35" i="2"/>
  <c r="R35" i="2" s="1"/>
  <c r="Q72" i="2"/>
  <c r="R72" i="2" s="1"/>
  <c r="Q71" i="2"/>
  <c r="R71" i="2" s="1"/>
  <c r="Q34" i="2"/>
  <c r="R34" i="2" s="1"/>
  <c r="Q70" i="2"/>
  <c r="R70" i="2" s="1"/>
  <c r="Q69" i="2"/>
  <c r="R69" i="2" s="1"/>
  <c r="Q33" i="2"/>
  <c r="R33" i="2" s="1"/>
  <c r="Q23" i="2"/>
  <c r="R23" i="2" s="1"/>
  <c r="Q32" i="2"/>
  <c r="R32" i="2" s="1"/>
  <c r="Q68" i="2"/>
  <c r="R68" i="2" s="1"/>
  <c r="Q67" i="2"/>
  <c r="R67" i="2" s="1"/>
  <c r="Q66" i="2"/>
  <c r="R66" i="2" s="1"/>
  <c r="Q31" i="2"/>
  <c r="R31" i="2" s="1"/>
  <c r="Q65" i="2"/>
  <c r="R65" i="2" s="1"/>
  <c r="Q6" i="2"/>
  <c r="R6" i="2" s="1"/>
  <c r="Q4" i="2"/>
  <c r="R4" i="2" s="1"/>
  <c r="Q9" i="2"/>
  <c r="R9" i="2" s="1"/>
  <c r="Q17" i="2"/>
  <c r="R17" i="2" s="1"/>
  <c r="Q18" i="2"/>
  <c r="R18" i="2" s="1"/>
  <c r="Q3" i="2"/>
  <c r="R3" i="2" s="1"/>
  <c r="Q7" i="2"/>
  <c r="R7" i="2" s="1"/>
  <c r="Q19" i="2"/>
  <c r="R19" i="2" s="1"/>
  <c r="Q11" i="2"/>
  <c r="R11" i="2" s="1"/>
  <c r="Q12" i="2"/>
  <c r="R12" i="2" s="1"/>
  <c r="Q13" i="2"/>
  <c r="R13" i="2" s="1"/>
  <c r="Q36" i="2"/>
  <c r="R36" i="2" s="1"/>
  <c r="Q20" i="2"/>
  <c r="R20" i="2" s="1"/>
  <c r="Q8" i="2"/>
  <c r="R8" i="2" s="1"/>
  <c r="Q37" i="2"/>
  <c r="R37" i="2" s="1"/>
  <c r="Q24" i="2"/>
  <c r="R24" i="2" s="1"/>
  <c r="Q14" i="2"/>
  <c r="R14" i="2" s="1"/>
  <c r="Q5" i="2"/>
  <c r="R5" i="2" s="1"/>
  <c r="Q10" i="2"/>
  <c r="R10" i="2" s="1"/>
  <c r="Q15" i="2"/>
  <c r="R15" i="2" s="1"/>
  <c r="Q38" i="2"/>
  <c r="R38" i="2" s="1"/>
  <c r="Q25" i="2"/>
  <c r="R25" i="2" s="1"/>
  <c r="Q26" i="2"/>
  <c r="R26" i="2" s="1"/>
  <c r="Q27" i="2"/>
  <c r="R27" i="2" s="1"/>
  <c r="Q28" i="2"/>
  <c r="R28" i="2" s="1"/>
  <c r="Q39" i="2"/>
  <c r="R39" i="2" s="1"/>
  <c r="Q40" i="2"/>
  <c r="R40" i="2" s="1"/>
  <c r="Q16" i="2"/>
  <c r="R16" i="2" s="1"/>
  <c r="Q41" i="2"/>
  <c r="R41" i="2" s="1"/>
  <c r="Q42" i="2"/>
  <c r="R42" i="2" s="1"/>
  <c r="Q76" i="2"/>
  <c r="R76" i="2" s="1"/>
  <c r="Q43" i="2"/>
  <c r="R43" i="2" s="1"/>
  <c r="Q44" i="2"/>
  <c r="R44" i="2" s="1"/>
  <c r="Q45" i="2"/>
  <c r="R45" i="2" s="1"/>
  <c r="Q46" i="2"/>
  <c r="R46" i="2" s="1"/>
  <c r="Q29" i="2"/>
  <c r="R29" i="2" s="1"/>
  <c r="Q47" i="2"/>
  <c r="R47" i="2" s="1"/>
  <c r="Q48" i="2"/>
  <c r="R48" i="2" s="1"/>
  <c r="Q21" i="2"/>
  <c r="R21" i="2" s="1"/>
  <c r="Q49" i="2"/>
  <c r="R49" i="2" s="1"/>
  <c r="Q50" i="2"/>
  <c r="R50" i="2" s="1"/>
  <c r="Q51" i="2"/>
  <c r="R51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R57" i="2" s="1"/>
  <c r="Q30" i="2"/>
  <c r="R30" i="2" s="1"/>
  <c r="Q22" i="2"/>
  <c r="R22" i="2" s="1"/>
  <c r="Q58" i="2"/>
  <c r="R58" i="2" s="1"/>
  <c r="Q59" i="2"/>
  <c r="R59" i="2" s="1"/>
  <c r="Q60" i="2"/>
  <c r="R60" i="2" s="1"/>
  <c r="Q61" i="2"/>
  <c r="R61" i="2" s="1"/>
  <c r="Q62" i="2"/>
  <c r="R62" i="2" s="1"/>
  <c r="Q63" i="2"/>
  <c r="R63" i="2" s="1"/>
  <c r="Q64" i="2"/>
  <c r="R64" i="2" s="1"/>
  <c r="Q2" i="2"/>
  <c r="Q61" i="1"/>
  <c r="R61" i="1" s="1"/>
  <c r="X35" i="2" l="1"/>
  <c r="V35" i="2" s="1"/>
  <c r="R2" i="2"/>
</calcChain>
</file>

<file path=xl/sharedStrings.xml><?xml version="1.0" encoding="utf-8"?>
<sst xmlns="http://schemas.openxmlformats.org/spreadsheetml/2006/main" count="306" uniqueCount="137">
  <si>
    <t>Namn</t>
  </si>
  <si>
    <t>runde 1</t>
  </si>
  <si>
    <t>runde 2</t>
  </si>
  <si>
    <t>runde 3</t>
  </si>
  <si>
    <t>runde 4</t>
  </si>
  <si>
    <t>runde 5</t>
  </si>
  <si>
    <t>runde 6</t>
  </si>
  <si>
    <t>runde 7</t>
  </si>
  <si>
    <t>runde 8</t>
  </si>
  <si>
    <t>runde 9</t>
  </si>
  <si>
    <t>runde 10</t>
  </si>
  <si>
    <t>runde 11</t>
  </si>
  <si>
    <t>runde 12</t>
  </si>
  <si>
    <t>runde 13</t>
  </si>
  <si>
    <t>runde 14</t>
  </si>
  <si>
    <t>runde 15</t>
  </si>
  <si>
    <t>Hilmar Kråkenes</t>
  </si>
  <si>
    <t>x</t>
  </si>
  <si>
    <t>Totalt</t>
  </si>
  <si>
    <t>Vegard Brekke</t>
  </si>
  <si>
    <t>Steinar Thorsen</t>
  </si>
  <si>
    <t>Helge Skartveit</t>
  </si>
  <si>
    <t>Therese Solheim</t>
  </si>
  <si>
    <t>Kathrine Høgelid Aarvik</t>
  </si>
  <si>
    <t>Renate Solheim</t>
  </si>
  <si>
    <t>Marius Brekke Bergh</t>
  </si>
  <si>
    <t>Vegard Kvalheim</t>
  </si>
  <si>
    <t>Marianne Kvalheim</t>
  </si>
  <si>
    <t>Ann Kristin Høynes</t>
  </si>
  <si>
    <t>Mia Solheim</t>
  </si>
  <si>
    <t>Jenny Skartveit (barn)</t>
  </si>
  <si>
    <t>Anna Skartveit (barn)</t>
  </si>
  <si>
    <t>Eirik Svor 12 år</t>
  </si>
  <si>
    <t>Lukas Solheim 12 år</t>
  </si>
  <si>
    <t>x (g)</t>
  </si>
  <si>
    <t>Geir Arne Solheim</t>
  </si>
  <si>
    <t>Inger Johanne Trollebø</t>
  </si>
  <si>
    <t>Åse Maria Lien</t>
  </si>
  <si>
    <t>Erik Gotteberg</t>
  </si>
  <si>
    <t>Monica Husevåg</t>
  </si>
  <si>
    <t>Stian Lauritzen</t>
  </si>
  <si>
    <t>Rhina Kvalheim + Pluto</t>
  </si>
  <si>
    <t>Tommy Johannesen</t>
  </si>
  <si>
    <t>Geir Ove Saltkjel</t>
  </si>
  <si>
    <t>Sander Vederhus</t>
  </si>
  <si>
    <t>Eirik Silden</t>
  </si>
  <si>
    <t>Silje Gangsøy</t>
  </si>
  <si>
    <t>Vilde Gangsøy</t>
  </si>
  <si>
    <t>Erlend Kvalheim</t>
  </si>
  <si>
    <t>Eirik Færestrand</t>
  </si>
  <si>
    <t>Arild Lofnes</t>
  </si>
  <si>
    <t>Ann Kristin Johannesen</t>
  </si>
  <si>
    <t>Lisbeth Engesæter</t>
  </si>
  <si>
    <t>Thomas Rikstad</t>
  </si>
  <si>
    <t>Marcus Vedeler</t>
  </si>
  <si>
    <t>Birgitte Vage Nygård</t>
  </si>
  <si>
    <t>Ane Sørstrand</t>
  </si>
  <si>
    <t>John Hodnefjell</t>
  </si>
  <si>
    <t>Eivind Birknes</t>
  </si>
  <si>
    <t>Ørjan Solheim</t>
  </si>
  <si>
    <t>Ola Refseth</t>
  </si>
  <si>
    <t>Oliver Wåge Refseth</t>
  </si>
  <si>
    <t>Markus R Knudsen</t>
  </si>
  <si>
    <t>Johanne Refseth</t>
  </si>
  <si>
    <t>Kristoffer Solvang Hauge</t>
  </si>
  <si>
    <t>Daniel Nordpoll</t>
  </si>
  <si>
    <t>Birte Sandal Rikstad</t>
  </si>
  <si>
    <t>Kjersti Bjørkheim</t>
  </si>
  <si>
    <t>Pia G Kvernevik</t>
  </si>
  <si>
    <t>Audun Røland</t>
  </si>
  <si>
    <t>Randi Pettersen</t>
  </si>
  <si>
    <t>x(g)</t>
  </si>
  <si>
    <t>Marthe Silden</t>
  </si>
  <si>
    <t>Stian Åmelfot</t>
  </si>
  <si>
    <t>Anders Kvalvåg</t>
  </si>
  <si>
    <t>Espen Sandal</t>
  </si>
  <si>
    <t>Gunnar Nygard</t>
  </si>
  <si>
    <t>Hans Christian Helgesen</t>
  </si>
  <si>
    <t xml:space="preserve"> </t>
  </si>
  <si>
    <t>Totalt 58</t>
  </si>
  <si>
    <t>Kristoffer Hauge</t>
  </si>
  <si>
    <t>Emil Gangsøy</t>
  </si>
  <si>
    <t>Magnus Garnes</t>
  </si>
  <si>
    <t>Nikolai Thorsen</t>
  </si>
  <si>
    <t>Sigrid Moltumyr</t>
  </si>
  <si>
    <t>Aron Solheim</t>
  </si>
  <si>
    <t>Balder Birknes</t>
  </si>
  <si>
    <t>August Gotteberg</t>
  </si>
  <si>
    <t>Inger Trollebø</t>
  </si>
  <si>
    <t>Torill Eide Tennebø</t>
  </si>
  <si>
    <t>Eirik Høynes</t>
  </si>
  <si>
    <t>Svenn Sørstrand</t>
  </si>
  <si>
    <t>Hanna Hugossen</t>
  </si>
  <si>
    <t>Ingvild Andal</t>
  </si>
  <si>
    <t>Maria Wåge Nygård</t>
  </si>
  <si>
    <t>Birgitte Wåge Nygård</t>
  </si>
  <si>
    <t>Lukas Strømmen Solheim</t>
  </si>
  <si>
    <t>Frode Vika</t>
  </si>
  <si>
    <t>Bente Olset</t>
  </si>
  <si>
    <t>Era Borgund</t>
  </si>
  <si>
    <t>Kari Prøven</t>
  </si>
  <si>
    <t>Sunniva Andal</t>
  </si>
  <si>
    <t>Lise Lunde</t>
  </si>
  <si>
    <t xml:space="preserve">Nadja Morhcovic </t>
  </si>
  <si>
    <t>Emilie Andal</t>
  </si>
  <si>
    <t>Eli Sofie Skjølberg</t>
  </si>
  <si>
    <t>Olaug Brekke</t>
  </si>
  <si>
    <t>Vilja Husevåg Eide</t>
  </si>
  <si>
    <t>Eily Silden</t>
  </si>
  <si>
    <t>Lea Silden</t>
  </si>
  <si>
    <t>Isabella Trollebø Lefdal</t>
  </si>
  <si>
    <t>Anne Grete Strand</t>
  </si>
  <si>
    <t>Annette Seljen</t>
  </si>
  <si>
    <t>Steinar Stene</t>
  </si>
  <si>
    <t>Hans Petter Myhre</t>
  </si>
  <si>
    <t>Marcus Solheim</t>
  </si>
  <si>
    <t>Kristian Skibenes</t>
  </si>
  <si>
    <t>Heidi Spetz</t>
  </si>
  <si>
    <t>Emilie Thomsen</t>
  </si>
  <si>
    <t>Eirik Bjerch Færestrand</t>
  </si>
  <si>
    <t>Maja Bjerch Færestrand</t>
  </si>
  <si>
    <t>Anna Skartveit</t>
  </si>
  <si>
    <t>Jenny Skartveit</t>
  </si>
  <si>
    <t xml:space="preserve">Anette Karlsen </t>
  </si>
  <si>
    <t>Trine Moldskred Haugen</t>
  </si>
  <si>
    <t>Tina Haugen</t>
  </si>
  <si>
    <t>Kristian Pleym Refvik</t>
  </si>
  <si>
    <t>Camilla C. Holvik</t>
  </si>
  <si>
    <t>Simianne Silden</t>
  </si>
  <si>
    <t>Pernille Solvang Hauge</t>
  </si>
  <si>
    <t>Ørjan Solvang</t>
  </si>
  <si>
    <t>Sigmund Aasen Kvalheim</t>
  </si>
  <si>
    <t xml:space="preserve">Tommy Johannesen </t>
  </si>
  <si>
    <t>Salena Silden</t>
  </si>
  <si>
    <t>Ann Kristin Johanesen</t>
  </si>
  <si>
    <t xml:space="preserve">Kilometer </t>
  </si>
  <si>
    <t>Troy Haugen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</si>
</sst>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A54489-B269-4F37-9646-FB6A383FB3EA}" name="Tabell3" displayName="Tabell3" ref="A1:Q59" totalsRowShown="0">
  <autoFilter ref="A1:Q59" xr:uid="{1EA54489-B269-4F37-9646-FB6A383FB3EA}"/>
  <sortState xmlns:xlrd2="http://schemas.microsoft.com/office/spreadsheetml/2017/richdata2" ref="A2:Q59">
    <sortCondition descending="1" ref="Q1:Q59"/>
  </sortState>
  <tableColumns count="17">
    <tableColumn id="1" xr3:uid="{85DF5EAF-0DC2-46FF-AFAE-0750D21BEDE7}" name="Namn"/>
    <tableColumn id="2" xr3:uid="{1EE4CFAE-1428-4E23-A0D6-B3EB1E859A4A}" name="runde 1"/>
    <tableColumn id="3" xr3:uid="{D15609BC-F50D-4A5A-9609-63298C6A3AF5}" name="runde 2"/>
    <tableColumn id="4" xr3:uid="{08F8417A-462C-49F7-AD0A-F70038CC0C45}" name="runde 3"/>
    <tableColumn id="5" xr3:uid="{CA8ED063-3CEB-41F7-BB1E-059F5A2D1120}" name="runde 4"/>
    <tableColumn id="6" xr3:uid="{EFF3A159-50B8-4A1B-8662-2907C27C114F}" name="runde 5"/>
    <tableColumn id="7" xr3:uid="{D3518BA9-F42B-443F-93F8-F252017D8282}" name="runde 6"/>
    <tableColumn id="8" xr3:uid="{0DF2AA1F-96E1-4625-ADBA-92EC926462D1}" name="runde 7"/>
    <tableColumn id="9" xr3:uid="{8C2B4348-61A7-4CD7-BFFD-5E0A7558D57C}" name="runde 8"/>
    <tableColumn id="10" xr3:uid="{D32135CC-EFD8-43C7-B0E5-7B6E70C3E8F8}" name="runde 9"/>
    <tableColumn id="11" xr3:uid="{E648DDB5-5AD0-4015-8FAD-058D5D097181}" name="runde 10"/>
    <tableColumn id="12" xr3:uid="{B09B8B3F-6F57-4517-8E3F-90160ABBC9B7}" name="runde 11"/>
    <tableColumn id="13" xr3:uid="{60DD5A6B-7FF9-45FB-BB33-18FF844B90EE}" name="runde 12"/>
    <tableColumn id="14" xr3:uid="{91AD2DCD-4A7B-4187-A50D-6BF9825C659F}" name="runde 13"/>
    <tableColumn id="15" xr3:uid="{7411357D-DD8E-4496-9DCA-F54022CF02A6}" name="runde 14"/>
    <tableColumn id="16" xr3:uid="{97B1F9EC-50AE-4B5B-A7E0-27DE33E1079B}" name="runde 15"/>
    <tableColumn id="17" xr3:uid="{F3CEBEA1-9A25-4CCB-BCF4-81D6CA35C8EC}" name="Totalt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9BB0C4-7D4D-40C6-947C-1531C2964582}" name="Tabell35" displayName="Tabell35" ref="A1:R77" totalsRowCount="1">
  <autoFilter ref="A1:R76" xr:uid="{539BB0C4-7D4D-40C6-947C-1531C2964582}"/>
  <sortState xmlns:xlrd2="http://schemas.microsoft.com/office/spreadsheetml/2017/richdata2" ref="A2:Q76">
    <sortCondition descending="1" ref="Q1:Q76"/>
  </sortState>
  <tableColumns count="18">
    <tableColumn id="1" xr3:uid="{05CF6AA8-5A77-4CC5-A45E-A5DD12E48514}" name="Namn"/>
    <tableColumn id="2" xr3:uid="{D4BD69BF-E2D1-46E7-B135-54B1FA938F27}" name="runde 1" totalsRowFunction="custom">
      <totalsRowFormula>+SUM(Tabell35[runde 1])</totalsRowFormula>
    </tableColumn>
    <tableColumn id="3" xr3:uid="{1DBBF91F-59BE-4603-95E1-5623DF720EE3}" name="runde 2" totalsRowFunction="custom">
      <totalsRowFormula>+SUM(Tabell35[runde 2])</totalsRowFormula>
    </tableColumn>
    <tableColumn id="4" xr3:uid="{B49FA443-14DB-44D0-AB82-3D8A3742D1FD}" name="runde 3" totalsRowFunction="custom">
      <totalsRowFormula>+SUM(Tabell35[runde 3])</totalsRowFormula>
    </tableColumn>
    <tableColumn id="5" xr3:uid="{EB0977D1-DFD5-462F-B40D-5E14F6C7E55F}" name="runde 4" totalsRowFunction="custom">
      <totalsRowFormula>+SUM(Tabell35[runde 4])</totalsRowFormula>
    </tableColumn>
    <tableColumn id="6" xr3:uid="{B175CB84-7843-4D0C-898E-50D6924BB213}" name="runde 5" totalsRowFunction="custom">
      <totalsRowFormula>+SUM(Tabell35[runde 5])</totalsRowFormula>
    </tableColumn>
    <tableColumn id="7" xr3:uid="{B94040E2-B036-46DE-9A52-9AF47FB94EF4}" name="runde 6" totalsRowFunction="custom">
      <totalsRowFormula>+SUM(Tabell35[runde 6])</totalsRowFormula>
    </tableColumn>
    <tableColumn id="8" xr3:uid="{5B945693-027E-4DEA-AEA9-6F0111D6A529}" name="runde 7" totalsRowFunction="custom">
      <totalsRowFormula>+SUM(Tabell35[runde 7])</totalsRowFormula>
    </tableColumn>
    <tableColumn id="9" xr3:uid="{9EC76699-1D77-4F5F-855D-E451B303EBC9}" name="runde 8" totalsRowFunction="custom">
      <totalsRowFormula>+SUM(Tabell35[runde 8])</totalsRowFormula>
    </tableColumn>
    <tableColumn id="10" xr3:uid="{7CAACE53-A478-47E4-82C2-082F7999CA2B}" name="runde 9" totalsRowFunction="custom">
      <totalsRowFormula>+SUM(Tabell35[runde 9])</totalsRowFormula>
    </tableColumn>
    <tableColumn id="11" xr3:uid="{6D2E0B89-ED00-46B6-89A3-90E19584AD35}" name="runde 10" totalsRowFunction="custom">
      <totalsRowFormula>+SUM(Tabell35[runde 10])</totalsRowFormula>
    </tableColumn>
    <tableColumn id="12" xr3:uid="{EF357788-F3BA-4198-A264-F52AA5042680}" name="runde 11" totalsRowFunction="custom">
      <totalsRowFormula>+SUM(Tabell35[runde 11])</totalsRowFormula>
    </tableColumn>
    <tableColumn id="13" xr3:uid="{E3DC3DC5-45AB-4052-BA18-B740798289CB}" name="runde 12" totalsRowFunction="custom">
      <totalsRowFormula>+SUM(Tabell35[runde 12])</totalsRowFormula>
    </tableColumn>
    <tableColumn id="14" xr3:uid="{8693A435-4D79-4782-AB79-A08256FB6932}" name="runde 13" totalsRowFunction="custom">
      <totalsRowFormula>+SUM(Tabell35[runde 13])</totalsRowFormula>
    </tableColumn>
    <tableColumn id="15" xr3:uid="{8FEDC958-EB3D-4765-92E3-2F902EA83FCA}" name="runde 14" totalsRowFunction="custom">
      <totalsRowFormula>+SUM(Tabell35[runde 14])</totalsRowFormula>
    </tableColumn>
    <tableColumn id="16" xr3:uid="{07435F02-E15E-46D7-9D57-8719A5B1DB19}" name="runde 15" totalsRowFunction="custom">
      <totalsRowFormula>+SUM(Tabell35[runde 15])</totalsRowFormula>
    </tableColumn>
    <tableColumn id="17" xr3:uid="{AFDBCD86-4B47-424C-966A-1A187D5E93E4}" name="Totalt" totalsRowFunction="custom">
      <calculatedColumnFormula>+SUM(Tabell35[[#This Row],[runde 1]:[runde 15]])</calculatedColumnFormula>
      <totalsRowFormula>+SUM(Tabell35[Totalt])</totalsRowFormula>
    </tableColumn>
    <tableColumn id="18" xr3:uid="{EB8BA4A6-13A8-4BE5-8891-A59A5E711380}" name="Kilometer " totalsRowFunction="custom">
      <calculatedColumnFormula>7*Tabell35[[#This Row],[Totalt]]</calculatedColumnFormula>
      <totalsRowFormula>+SUM(Tabell35[[Kilometer ]])</totalsRow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74DA-B0B2-451C-A052-A8F4C0314B46}">
  <dimension ref="A1:R61"/>
  <sheetViews>
    <sheetView workbookViewId="0">
      <pane ySplit="1" topLeftCell="A32" activePane="bottomLeft" state="frozen"/>
      <selection pane="bottomLeft" activeCell="Q28" sqref="Q28:Q59"/>
    </sheetView>
  </sheetViews>
  <sheetFormatPr baseColWidth="10" defaultColWidth="9.140625" defaultRowHeight="15" x14ac:dyDescent="0.25"/>
  <cols>
    <col min="1" max="1" width="24" customWidth="1"/>
    <col min="2" max="10" width="9.7109375" customWidth="1"/>
    <col min="11" max="16" width="10.710937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18</v>
      </c>
    </row>
    <row r="2" spans="1:17" x14ac:dyDescent="0.25">
      <c r="A2" t="s">
        <v>16</v>
      </c>
      <c r="B2" t="s">
        <v>17</v>
      </c>
      <c r="C2" t="s">
        <v>17</v>
      </c>
      <c r="D2" t="s">
        <v>17</v>
      </c>
      <c r="E2" t="s">
        <v>17</v>
      </c>
      <c r="F2" t="s">
        <v>17</v>
      </c>
      <c r="G2" t="s">
        <v>17</v>
      </c>
      <c r="H2" t="s">
        <v>17</v>
      </c>
      <c r="I2" t="s">
        <v>17</v>
      </c>
      <c r="J2" t="s">
        <v>17</v>
      </c>
      <c r="K2" t="s">
        <v>17</v>
      </c>
      <c r="L2" t="s">
        <v>17</v>
      </c>
      <c r="M2" t="s">
        <v>17</v>
      </c>
      <c r="N2" t="s">
        <v>17</v>
      </c>
      <c r="O2" t="s">
        <v>17</v>
      </c>
      <c r="P2" t="s">
        <v>17</v>
      </c>
      <c r="Q2">
        <v>15</v>
      </c>
    </row>
    <row r="3" spans="1:17" x14ac:dyDescent="0.25">
      <c r="A3" t="s">
        <v>19</v>
      </c>
      <c r="B3" t="s">
        <v>17</v>
      </c>
      <c r="C3" t="s">
        <v>17</v>
      </c>
      <c r="D3" t="s">
        <v>17</v>
      </c>
      <c r="E3" t="s">
        <v>17</v>
      </c>
      <c r="F3" t="s">
        <v>17</v>
      </c>
      <c r="G3" t="s">
        <v>17</v>
      </c>
      <c r="I3" t="s">
        <v>17</v>
      </c>
      <c r="K3" t="s">
        <v>17</v>
      </c>
      <c r="M3" t="s">
        <v>17</v>
      </c>
      <c r="O3" t="s">
        <v>17</v>
      </c>
      <c r="P3" t="s">
        <v>78</v>
      </c>
      <c r="Q3">
        <v>10</v>
      </c>
    </row>
    <row r="4" spans="1:17" x14ac:dyDescent="0.25">
      <c r="A4" t="s">
        <v>20</v>
      </c>
      <c r="B4" t="s">
        <v>17</v>
      </c>
      <c r="C4" t="s">
        <v>17</v>
      </c>
      <c r="D4" t="s">
        <v>17</v>
      </c>
      <c r="E4" t="s">
        <v>17</v>
      </c>
      <c r="O4" t="s">
        <v>17</v>
      </c>
      <c r="P4" t="s">
        <v>17</v>
      </c>
      <c r="Q4">
        <v>6</v>
      </c>
    </row>
    <row r="5" spans="1:17" x14ac:dyDescent="0.25">
      <c r="A5" t="s">
        <v>21</v>
      </c>
      <c r="B5" t="s">
        <v>17</v>
      </c>
      <c r="C5" t="s">
        <v>17</v>
      </c>
      <c r="D5" t="s">
        <v>17</v>
      </c>
      <c r="E5" t="s">
        <v>17</v>
      </c>
      <c r="F5" t="s">
        <v>17</v>
      </c>
      <c r="G5" t="s">
        <v>17</v>
      </c>
      <c r="Q5">
        <v>6</v>
      </c>
    </row>
    <row r="6" spans="1:17" x14ac:dyDescent="0.25">
      <c r="A6" t="s">
        <v>27</v>
      </c>
      <c r="D6" t="s">
        <v>17</v>
      </c>
      <c r="E6" t="s">
        <v>17</v>
      </c>
      <c r="F6" t="s">
        <v>17</v>
      </c>
      <c r="G6" t="s">
        <v>17</v>
      </c>
      <c r="H6" t="s">
        <v>17</v>
      </c>
      <c r="I6" t="s">
        <v>17</v>
      </c>
      <c r="Q6">
        <v>6</v>
      </c>
    </row>
    <row r="7" spans="1:17" x14ac:dyDescent="0.25">
      <c r="A7" t="s">
        <v>35</v>
      </c>
      <c r="F7" t="s">
        <v>34</v>
      </c>
      <c r="G7" t="s">
        <v>34</v>
      </c>
      <c r="I7" t="s">
        <v>34</v>
      </c>
      <c r="J7" t="s">
        <v>34</v>
      </c>
      <c r="Q7">
        <v>4</v>
      </c>
    </row>
    <row r="8" spans="1:17" x14ac:dyDescent="0.25">
      <c r="A8" t="s">
        <v>45</v>
      </c>
      <c r="G8" t="s">
        <v>17</v>
      </c>
      <c r="H8" t="s">
        <v>17</v>
      </c>
      <c r="O8" t="s">
        <v>17</v>
      </c>
      <c r="P8" t="s">
        <v>17</v>
      </c>
      <c r="Q8">
        <v>4</v>
      </c>
    </row>
    <row r="9" spans="1:17" x14ac:dyDescent="0.25">
      <c r="A9" t="s">
        <v>57</v>
      </c>
      <c r="J9" t="s">
        <v>17</v>
      </c>
      <c r="K9" t="s">
        <v>17</v>
      </c>
      <c r="L9" t="s">
        <v>17</v>
      </c>
      <c r="M9" t="s">
        <v>17</v>
      </c>
      <c r="Q9">
        <v>4</v>
      </c>
    </row>
    <row r="10" spans="1:17" x14ac:dyDescent="0.25">
      <c r="A10" t="s">
        <v>22</v>
      </c>
      <c r="B10" t="s">
        <v>17</v>
      </c>
      <c r="C10" t="s">
        <v>17</v>
      </c>
      <c r="F10" t="s">
        <v>34</v>
      </c>
      <c r="Q10">
        <v>3</v>
      </c>
    </row>
    <row r="11" spans="1:17" x14ac:dyDescent="0.25">
      <c r="A11" t="s">
        <v>23</v>
      </c>
      <c r="D11" t="s">
        <v>17</v>
      </c>
      <c r="E11" t="s">
        <v>17</v>
      </c>
      <c r="L11" t="s">
        <v>17</v>
      </c>
      <c r="Q11">
        <v>3</v>
      </c>
    </row>
    <row r="12" spans="1:17" x14ac:dyDescent="0.25">
      <c r="A12" t="s">
        <v>24</v>
      </c>
      <c r="D12" t="s">
        <v>17</v>
      </c>
      <c r="H12" t="s">
        <v>17</v>
      </c>
      <c r="L12" t="s">
        <v>17</v>
      </c>
      <c r="Q12">
        <v>3</v>
      </c>
    </row>
    <row r="13" spans="1:17" x14ac:dyDescent="0.25">
      <c r="A13" t="s">
        <v>36</v>
      </c>
      <c r="F13" t="s">
        <v>34</v>
      </c>
      <c r="L13" t="s">
        <v>34</v>
      </c>
      <c r="M13" t="s">
        <v>34</v>
      </c>
      <c r="Q13">
        <v>3</v>
      </c>
    </row>
    <row r="14" spans="1:17" x14ac:dyDescent="0.25">
      <c r="A14" t="s">
        <v>42</v>
      </c>
      <c r="G14" t="s">
        <v>17</v>
      </c>
      <c r="H14" t="s">
        <v>17</v>
      </c>
      <c r="I14" t="s">
        <v>17</v>
      </c>
      <c r="Q14">
        <v>3</v>
      </c>
    </row>
    <row r="15" spans="1:17" x14ac:dyDescent="0.25">
      <c r="A15" t="s">
        <v>43</v>
      </c>
      <c r="G15" t="s">
        <v>17</v>
      </c>
      <c r="H15" t="s">
        <v>17</v>
      </c>
      <c r="I15" t="s">
        <v>17</v>
      </c>
      <c r="Q15">
        <v>3</v>
      </c>
    </row>
    <row r="16" spans="1:17" x14ac:dyDescent="0.25">
      <c r="A16" t="s">
        <v>44</v>
      </c>
      <c r="G16" t="s">
        <v>17</v>
      </c>
      <c r="H16" t="s">
        <v>17</v>
      </c>
      <c r="I16" t="s">
        <v>17</v>
      </c>
      <c r="Q16">
        <v>3</v>
      </c>
    </row>
    <row r="17" spans="1:17" x14ac:dyDescent="0.25">
      <c r="A17" t="s">
        <v>52</v>
      </c>
      <c r="I17" t="s">
        <v>17</v>
      </c>
      <c r="J17" t="s">
        <v>17</v>
      </c>
      <c r="K17" t="s">
        <v>17</v>
      </c>
      <c r="Q17">
        <v>3</v>
      </c>
    </row>
    <row r="18" spans="1:17" x14ac:dyDescent="0.25">
      <c r="A18" t="s">
        <v>53</v>
      </c>
      <c r="I18" t="s">
        <v>17</v>
      </c>
      <c r="J18" t="s">
        <v>17</v>
      </c>
      <c r="K18" t="s">
        <v>17</v>
      </c>
      <c r="Q18">
        <v>3</v>
      </c>
    </row>
    <row r="19" spans="1:17" x14ac:dyDescent="0.25">
      <c r="A19" t="s">
        <v>26</v>
      </c>
      <c r="D19" t="s">
        <v>17</v>
      </c>
      <c r="H19" t="s">
        <v>17</v>
      </c>
      <c r="Q19">
        <v>2</v>
      </c>
    </row>
    <row r="20" spans="1:17" x14ac:dyDescent="0.25">
      <c r="A20" t="s">
        <v>37</v>
      </c>
      <c r="F20" t="s">
        <v>17</v>
      </c>
      <c r="N20" t="s">
        <v>17</v>
      </c>
      <c r="Q20">
        <v>2</v>
      </c>
    </row>
    <row r="21" spans="1:17" x14ac:dyDescent="0.25">
      <c r="A21" t="s">
        <v>40</v>
      </c>
      <c r="F21" t="s">
        <v>17</v>
      </c>
      <c r="G21" t="s">
        <v>17</v>
      </c>
      <c r="Q21">
        <v>2</v>
      </c>
    </row>
    <row r="22" spans="1:17" x14ac:dyDescent="0.25">
      <c r="A22" t="s">
        <v>41</v>
      </c>
      <c r="F22" t="s">
        <v>34</v>
      </c>
      <c r="N22" t="s">
        <v>34</v>
      </c>
      <c r="Q22">
        <v>2</v>
      </c>
    </row>
    <row r="23" spans="1:17" x14ac:dyDescent="0.25">
      <c r="A23" t="s">
        <v>50</v>
      </c>
      <c r="H23" t="s">
        <v>17</v>
      </c>
      <c r="I23" t="s">
        <v>17</v>
      </c>
      <c r="M23" t="s">
        <v>17</v>
      </c>
      <c r="Q23">
        <v>2</v>
      </c>
    </row>
    <row r="24" spans="1:17" x14ac:dyDescent="0.25">
      <c r="A24" t="s">
        <v>51</v>
      </c>
      <c r="H24" t="s">
        <v>17</v>
      </c>
      <c r="I24" t="s">
        <v>17</v>
      </c>
      <c r="Q24">
        <v>2</v>
      </c>
    </row>
    <row r="25" spans="1:17" x14ac:dyDescent="0.25">
      <c r="A25" t="s">
        <v>54</v>
      </c>
      <c r="I25" t="s">
        <v>17</v>
      </c>
      <c r="K25" t="s">
        <v>17</v>
      </c>
      <c r="Q25">
        <v>2</v>
      </c>
    </row>
    <row r="26" spans="1:17" x14ac:dyDescent="0.25">
      <c r="A26" t="s">
        <v>55</v>
      </c>
      <c r="I26" t="s">
        <v>17</v>
      </c>
      <c r="P26" t="s">
        <v>17</v>
      </c>
      <c r="Q26">
        <v>2</v>
      </c>
    </row>
    <row r="27" spans="1:17" x14ac:dyDescent="0.25">
      <c r="A27" t="s">
        <v>72</v>
      </c>
      <c r="O27" t="s">
        <v>17</v>
      </c>
      <c r="P27" t="s">
        <v>17</v>
      </c>
      <c r="Q27">
        <v>2</v>
      </c>
    </row>
    <row r="28" spans="1:17" x14ac:dyDescent="0.25">
      <c r="A28" t="s">
        <v>25</v>
      </c>
      <c r="D28" t="s">
        <v>17</v>
      </c>
      <c r="Q28">
        <v>1</v>
      </c>
    </row>
    <row r="29" spans="1:17" x14ac:dyDescent="0.25">
      <c r="A29" t="s">
        <v>28</v>
      </c>
      <c r="D29" t="s">
        <v>17</v>
      </c>
      <c r="Q29">
        <v>1</v>
      </c>
    </row>
    <row r="30" spans="1:17" x14ac:dyDescent="0.25">
      <c r="A30" t="s">
        <v>32</v>
      </c>
      <c r="D30" t="s">
        <v>17</v>
      </c>
      <c r="Q30">
        <v>1</v>
      </c>
    </row>
    <row r="31" spans="1:17" x14ac:dyDescent="0.25">
      <c r="A31" t="s">
        <v>33</v>
      </c>
      <c r="D31" t="s">
        <v>17</v>
      </c>
      <c r="Q31">
        <v>1</v>
      </c>
    </row>
    <row r="32" spans="1:17" x14ac:dyDescent="0.25">
      <c r="A32" t="s">
        <v>29</v>
      </c>
      <c r="D32" t="s">
        <v>17</v>
      </c>
      <c r="Q32">
        <v>1</v>
      </c>
    </row>
    <row r="33" spans="1:17" x14ac:dyDescent="0.25">
      <c r="A33" t="s">
        <v>31</v>
      </c>
      <c r="E33" t="s">
        <v>17</v>
      </c>
      <c r="Q33">
        <v>1</v>
      </c>
    </row>
    <row r="34" spans="1:17" x14ac:dyDescent="0.25">
      <c r="A34" t="s">
        <v>30</v>
      </c>
      <c r="E34" t="s">
        <v>17</v>
      </c>
      <c r="Q34">
        <v>1</v>
      </c>
    </row>
    <row r="35" spans="1:17" x14ac:dyDescent="0.25">
      <c r="A35" t="s">
        <v>38</v>
      </c>
      <c r="F35" t="s">
        <v>17</v>
      </c>
      <c r="Q35">
        <v>1</v>
      </c>
    </row>
    <row r="36" spans="1:17" x14ac:dyDescent="0.25">
      <c r="A36" t="s">
        <v>39</v>
      </c>
      <c r="F36" t="s">
        <v>17</v>
      </c>
      <c r="Q36">
        <v>1</v>
      </c>
    </row>
    <row r="37" spans="1:17" x14ac:dyDescent="0.25">
      <c r="A37" t="s">
        <v>46</v>
      </c>
      <c r="H37" t="s">
        <v>17</v>
      </c>
      <c r="Q37">
        <v>1</v>
      </c>
    </row>
    <row r="38" spans="1:17" x14ac:dyDescent="0.25">
      <c r="A38" t="s">
        <v>47</v>
      </c>
      <c r="H38" t="s">
        <v>17</v>
      </c>
      <c r="Q38">
        <v>1</v>
      </c>
    </row>
    <row r="39" spans="1:17" x14ac:dyDescent="0.25">
      <c r="A39" t="s">
        <v>48</v>
      </c>
      <c r="H39" t="s">
        <v>17</v>
      </c>
      <c r="Q39">
        <v>1</v>
      </c>
    </row>
    <row r="40" spans="1:17" x14ac:dyDescent="0.25">
      <c r="A40" t="s">
        <v>49</v>
      </c>
      <c r="H40" t="s">
        <v>17</v>
      </c>
      <c r="Q40">
        <v>1</v>
      </c>
    </row>
    <row r="41" spans="1:17" x14ac:dyDescent="0.25">
      <c r="A41" t="s">
        <v>56</v>
      </c>
      <c r="I41" t="s">
        <v>17</v>
      </c>
      <c r="Q41">
        <v>1</v>
      </c>
    </row>
    <row r="42" spans="1:17" x14ac:dyDescent="0.25">
      <c r="A42" t="s">
        <v>58</v>
      </c>
      <c r="J42" t="s">
        <v>17</v>
      </c>
      <c r="Q42">
        <v>1</v>
      </c>
    </row>
    <row r="43" spans="1:17" x14ac:dyDescent="0.25">
      <c r="A43" t="s">
        <v>59</v>
      </c>
      <c r="J43" t="s">
        <v>17</v>
      </c>
      <c r="Q43">
        <v>1</v>
      </c>
    </row>
    <row r="44" spans="1:17" x14ac:dyDescent="0.25">
      <c r="A44" t="s">
        <v>60</v>
      </c>
      <c r="J44" t="s">
        <v>17</v>
      </c>
      <c r="Q44">
        <v>1</v>
      </c>
    </row>
    <row r="45" spans="1:17" x14ac:dyDescent="0.25">
      <c r="A45" t="s">
        <v>61</v>
      </c>
      <c r="J45" t="s">
        <v>17</v>
      </c>
      <c r="Q45">
        <v>1</v>
      </c>
    </row>
    <row r="46" spans="1:17" x14ac:dyDescent="0.25">
      <c r="A46" t="s">
        <v>62</v>
      </c>
      <c r="J46" t="s">
        <v>17</v>
      </c>
      <c r="Q46">
        <v>1</v>
      </c>
    </row>
    <row r="47" spans="1:17" x14ac:dyDescent="0.25">
      <c r="A47" t="s">
        <v>63</v>
      </c>
      <c r="J47" t="s">
        <v>17</v>
      </c>
      <c r="Q47">
        <v>1</v>
      </c>
    </row>
    <row r="48" spans="1:17" x14ac:dyDescent="0.25">
      <c r="A48" t="s">
        <v>64</v>
      </c>
      <c r="K48" t="s">
        <v>17</v>
      </c>
      <c r="Q48">
        <v>1</v>
      </c>
    </row>
    <row r="49" spans="1:18" x14ac:dyDescent="0.25">
      <c r="A49" t="s">
        <v>65</v>
      </c>
      <c r="K49" t="s">
        <v>17</v>
      </c>
      <c r="Q49">
        <v>1</v>
      </c>
    </row>
    <row r="50" spans="1:18" x14ac:dyDescent="0.25">
      <c r="A50" t="s">
        <v>66</v>
      </c>
      <c r="K50" t="s">
        <v>34</v>
      </c>
      <c r="Q50">
        <v>1</v>
      </c>
    </row>
    <row r="51" spans="1:18" x14ac:dyDescent="0.25">
      <c r="A51" t="s">
        <v>67</v>
      </c>
      <c r="K51" t="s">
        <v>34</v>
      </c>
      <c r="Q51">
        <v>1</v>
      </c>
    </row>
    <row r="52" spans="1:18" x14ac:dyDescent="0.25">
      <c r="A52" t="s">
        <v>68</v>
      </c>
      <c r="L52" t="s">
        <v>17</v>
      </c>
      <c r="Q52">
        <v>1</v>
      </c>
    </row>
    <row r="53" spans="1:18" x14ac:dyDescent="0.25">
      <c r="A53" t="s">
        <v>69</v>
      </c>
      <c r="M53" t="s">
        <v>17</v>
      </c>
      <c r="Q53">
        <v>1</v>
      </c>
    </row>
    <row r="54" spans="1:18" x14ac:dyDescent="0.25">
      <c r="A54" t="s">
        <v>70</v>
      </c>
      <c r="M54" t="s">
        <v>71</v>
      </c>
      <c r="Q54">
        <v>1</v>
      </c>
    </row>
    <row r="55" spans="1:18" x14ac:dyDescent="0.25">
      <c r="A55" t="s">
        <v>73</v>
      </c>
      <c r="P55" t="s">
        <v>17</v>
      </c>
      <c r="Q55">
        <v>1</v>
      </c>
    </row>
    <row r="56" spans="1:18" x14ac:dyDescent="0.25">
      <c r="A56" t="s">
        <v>74</v>
      </c>
      <c r="P56" t="s">
        <v>17</v>
      </c>
      <c r="Q56">
        <v>1</v>
      </c>
    </row>
    <row r="57" spans="1:18" x14ac:dyDescent="0.25">
      <c r="A57" t="s">
        <v>75</v>
      </c>
      <c r="P57" t="s">
        <v>17</v>
      </c>
      <c r="Q57">
        <v>1</v>
      </c>
    </row>
    <row r="58" spans="1:18" x14ac:dyDescent="0.25">
      <c r="A58" t="s">
        <v>76</v>
      </c>
      <c r="P58" t="s">
        <v>17</v>
      </c>
      <c r="Q58">
        <v>1</v>
      </c>
    </row>
    <row r="59" spans="1:18" x14ac:dyDescent="0.25">
      <c r="A59" t="s">
        <v>77</v>
      </c>
      <c r="P59" t="s">
        <v>17</v>
      </c>
      <c r="Q59">
        <v>1</v>
      </c>
    </row>
    <row r="61" spans="1:18" x14ac:dyDescent="0.25">
      <c r="A61" t="s">
        <v>79</v>
      </c>
      <c r="Q61">
        <f>+SUM(Q2:Q59)</f>
        <v>132</v>
      </c>
      <c r="R61">
        <f>+Q61*7</f>
        <v>924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8147-BA45-4932-B8B8-85864471FC6A}">
  <dimension ref="A1:Y77"/>
  <sheetViews>
    <sheetView tabSelected="1" topLeftCell="A38" zoomScale="110" zoomScaleNormal="110" workbookViewId="0">
      <selection activeCell="X35" sqref="X35"/>
    </sheetView>
  </sheetViews>
  <sheetFormatPr baseColWidth="10" defaultRowHeight="15" x14ac:dyDescent="0.25"/>
  <cols>
    <col min="1" max="1" width="22.71093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18</v>
      </c>
      <c r="R1" t="s">
        <v>135</v>
      </c>
    </row>
    <row r="2" spans="1:18" x14ac:dyDescent="0.25">
      <c r="A2" t="s">
        <v>16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f>+SUM(Tabell35[[#This Row],[runde 1]:[runde 15]])</f>
        <v>15</v>
      </c>
      <c r="R2">
        <f>7*Tabell35[[#This Row],[Totalt]]</f>
        <v>105</v>
      </c>
    </row>
    <row r="3" spans="1:18" x14ac:dyDescent="0.25">
      <c r="A3" t="s">
        <v>83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Q3">
        <f>+SUM(Tabell35[[#This Row],[runde 1]:[runde 15]])</f>
        <v>8</v>
      </c>
      <c r="R3">
        <f>7*Tabell35[[#This Row],[Totalt]]</f>
        <v>56</v>
      </c>
    </row>
    <row r="4" spans="1:18" x14ac:dyDescent="0.25">
      <c r="A4" t="s">
        <v>80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Q4">
        <f>+SUM(Tabell35[[#This Row],[runde 1]:[runde 15]])</f>
        <v>7</v>
      </c>
      <c r="R4">
        <f>7*Tabell35[[#This Row],[Totalt]]</f>
        <v>49</v>
      </c>
    </row>
    <row r="5" spans="1:18" x14ac:dyDescent="0.25">
      <c r="A5" t="s">
        <v>27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Q5">
        <f>+SUM(Tabell35[[#This Row],[runde 1]:[runde 15]])</f>
        <v>7</v>
      </c>
      <c r="R5">
        <f>7*Tabell35[[#This Row],[Totalt]]</f>
        <v>49</v>
      </c>
    </row>
    <row r="6" spans="1:18" x14ac:dyDescent="0.25">
      <c r="A6" t="s">
        <v>40</v>
      </c>
      <c r="B6">
        <v>1</v>
      </c>
      <c r="C6">
        <v>1</v>
      </c>
      <c r="D6">
        <v>1</v>
      </c>
      <c r="E6">
        <v>1</v>
      </c>
      <c r="F6">
        <v>1</v>
      </c>
      <c r="L6">
        <v>1</v>
      </c>
      <c r="Q6">
        <f>+SUM(Tabell35[[#This Row],[runde 1]:[runde 15]])</f>
        <v>6</v>
      </c>
      <c r="R6">
        <f>7*Tabell35[[#This Row],[Totalt]]</f>
        <v>42</v>
      </c>
    </row>
    <row r="7" spans="1:18" x14ac:dyDescent="0.25">
      <c r="A7" t="s">
        <v>84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Q7">
        <f>+SUM(Tabell35[[#This Row],[runde 1]:[runde 15]])</f>
        <v>6</v>
      </c>
      <c r="R7">
        <f>7*Tabell35[[#This Row],[Totalt]]</f>
        <v>42</v>
      </c>
    </row>
    <row r="8" spans="1:18" x14ac:dyDescent="0.25">
      <c r="A8" t="s">
        <v>35</v>
      </c>
      <c r="C8">
        <v>1</v>
      </c>
      <c r="D8">
        <v>1</v>
      </c>
      <c r="E8">
        <v>1</v>
      </c>
      <c r="F8" t="s">
        <v>78</v>
      </c>
      <c r="G8">
        <v>1</v>
      </c>
      <c r="H8">
        <v>1</v>
      </c>
      <c r="J8">
        <v>1</v>
      </c>
      <c r="Q8">
        <f>+SUM(Tabell35[[#This Row],[runde 1]:[runde 15]])</f>
        <v>6</v>
      </c>
      <c r="R8">
        <f>7*Tabell35[[#This Row],[Totalt]]</f>
        <v>42</v>
      </c>
    </row>
    <row r="9" spans="1:18" x14ac:dyDescent="0.25">
      <c r="A9" t="s">
        <v>45</v>
      </c>
      <c r="B9">
        <v>1</v>
      </c>
      <c r="C9">
        <v>1</v>
      </c>
      <c r="D9">
        <v>1</v>
      </c>
      <c r="E9">
        <v>1</v>
      </c>
      <c r="F9">
        <v>1</v>
      </c>
      <c r="Q9">
        <f>+SUM(Tabell35[[#This Row],[runde 1]:[runde 15]])</f>
        <v>5</v>
      </c>
      <c r="R9">
        <f>7*Tabell35[[#This Row],[Totalt]]</f>
        <v>35</v>
      </c>
    </row>
    <row r="10" spans="1:18" x14ac:dyDescent="0.25">
      <c r="A10" t="s">
        <v>37</v>
      </c>
      <c r="D10">
        <v>1</v>
      </c>
      <c r="H10">
        <v>1</v>
      </c>
      <c r="L10">
        <v>1</v>
      </c>
      <c r="O10">
        <v>1</v>
      </c>
      <c r="P10">
        <v>1</v>
      </c>
      <c r="Q10">
        <f>+SUM(Tabell35[[#This Row],[runde 1]:[runde 15]])</f>
        <v>5</v>
      </c>
      <c r="R10">
        <f>7*Tabell35[[#This Row],[Totalt]]</f>
        <v>35</v>
      </c>
    </row>
    <row r="11" spans="1:18" x14ac:dyDescent="0.25">
      <c r="A11" t="s">
        <v>85</v>
      </c>
      <c r="B11">
        <v>1</v>
      </c>
      <c r="C11">
        <v>1</v>
      </c>
      <c r="N11">
        <v>1</v>
      </c>
      <c r="O11">
        <v>1</v>
      </c>
      <c r="Q11">
        <f>+SUM(Tabell35[[#This Row],[runde 1]:[runde 15]])</f>
        <v>4</v>
      </c>
      <c r="R11">
        <f>7*Tabell35[[#This Row],[Totalt]]</f>
        <v>28</v>
      </c>
    </row>
    <row r="12" spans="1:18" x14ac:dyDescent="0.25">
      <c r="A12" t="s">
        <v>86</v>
      </c>
      <c r="B12">
        <v>1</v>
      </c>
      <c r="C12">
        <v>1</v>
      </c>
      <c r="D12">
        <v>1</v>
      </c>
      <c r="E12">
        <v>1</v>
      </c>
      <c r="Q12">
        <f>+SUM(Tabell35[[#This Row],[runde 1]:[runde 15]])</f>
        <v>4</v>
      </c>
      <c r="R12">
        <f>7*Tabell35[[#This Row],[Totalt]]</f>
        <v>28</v>
      </c>
    </row>
    <row r="13" spans="1:18" x14ac:dyDescent="0.25">
      <c r="A13" t="s">
        <v>87</v>
      </c>
      <c r="B13">
        <v>1</v>
      </c>
      <c r="C13">
        <v>1</v>
      </c>
      <c r="D13">
        <v>1</v>
      </c>
      <c r="E13">
        <v>1</v>
      </c>
      <c r="Q13">
        <f>+SUM(Tabell35[[#This Row],[runde 1]:[runde 15]])</f>
        <v>4</v>
      </c>
      <c r="R13">
        <f>7*Tabell35[[#This Row],[Totalt]]</f>
        <v>28</v>
      </c>
    </row>
    <row r="14" spans="1:18" x14ac:dyDescent="0.25">
      <c r="A14" t="s">
        <v>90</v>
      </c>
      <c r="D14">
        <v>1</v>
      </c>
      <c r="E14">
        <v>1</v>
      </c>
      <c r="F14">
        <v>1</v>
      </c>
      <c r="L14">
        <v>1</v>
      </c>
      <c r="Q14">
        <f>+SUM(Tabell35[[#This Row],[runde 1]:[runde 15]])</f>
        <v>4</v>
      </c>
      <c r="R14">
        <f>7*Tabell35[[#This Row],[Totalt]]</f>
        <v>28</v>
      </c>
    </row>
    <row r="15" spans="1:18" x14ac:dyDescent="0.25">
      <c r="A15" t="s">
        <v>50</v>
      </c>
      <c r="E15">
        <v>1</v>
      </c>
      <c r="F15">
        <v>1</v>
      </c>
      <c r="G15">
        <v>1</v>
      </c>
      <c r="H15">
        <v>1</v>
      </c>
      <c r="Q15">
        <f>+SUM(Tabell35[[#This Row],[runde 1]:[runde 15]])</f>
        <v>4</v>
      </c>
      <c r="R15">
        <f>7*Tabell35[[#This Row],[Totalt]]</f>
        <v>28</v>
      </c>
    </row>
    <row r="16" spans="1:18" x14ac:dyDescent="0.25">
      <c r="A16" t="s">
        <v>97</v>
      </c>
      <c r="E16">
        <v>1</v>
      </c>
      <c r="F16">
        <v>1</v>
      </c>
      <c r="G16">
        <v>1</v>
      </c>
      <c r="H16">
        <v>1</v>
      </c>
      <c r="Q16">
        <f>+SUM(Tabell35[[#This Row],[runde 1]:[runde 15]])</f>
        <v>4</v>
      </c>
      <c r="R16">
        <f>7*Tabell35[[#This Row],[Totalt]]</f>
        <v>28</v>
      </c>
    </row>
    <row r="17" spans="1:18" x14ac:dyDescent="0.25">
      <c r="A17" t="s">
        <v>81</v>
      </c>
      <c r="B17">
        <v>1</v>
      </c>
      <c r="C17">
        <v>1</v>
      </c>
      <c r="D17">
        <v>1</v>
      </c>
      <c r="Q17">
        <f>+SUM(Tabell35[[#This Row],[runde 1]:[runde 15]])</f>
        <v>3</v>
      </c>
      <c r="R17">
        <f>7*Tabell35[[#This Row],[Totalt]]</f>
        <v>21</v>
      </c>
    </row>
    <row r="18" spans="1:18" x14ac:dyDescent="0.25">
      <c r="A18" t="s">
        <v>82</v>
      </c>
      <c r="B18">
        <v>1</v>
      </c>
      <c r="C18">
        <v>1</v>
      </c>
      <c r="D18">
        <v>1</v>
      </c>
      <c r="Q18">
        <f>+SUM(Tabell35[[#This Row],[runde 1]:[runde 15]])</f>
        <v>3</v>
      </c>
      <c r="R18">
        <f>7*Tabell35[[#This Row],[Totalt]]</f>
        <v>21</v>
      </c>
    </row>
    <row r="19" spans="1:18" x14ac:dyDescent="0.25">
      <c r="A19" t="s">
        <v>22</v>
      </c>
      <c r="B19">
        <v>1</v>
      </c>
      <c r="C19">
        <v>1</v>
      </c>
      <c r="G19">
        <v>1</v>
      </c>
      <c r="Q19">
        <f>+SUM(Tabell35[[#This Row],[runde 1]:[runde 15]])</f>
        <v>3</v>
      </c>
      <c r="R19">
        <f>7*Tabell35[[#This Row],[Totalt]]</f>
        <v>21</v>
      </c>
    </row>
    <row r="20" spans="1:18" x14ac:dyDescent="0.25">
      <c r="A20" t="s">
        <v>88</v>
      </c>
      <c r="C20">
        <v>1</v>
      </c>
      <c r="D20">
        <v>1</v>
      </c>
      <c r="E20">
        <v>1</v>
      </c>
      <c r="Q20">
        <f>+SUM(Tabell35[[#This Row],[runde 1]:[runde 15]])</f>
        <v>3</v>
      </c>
      <c r="R20">
        <f>7*Tabell35[[#This Row],[Totalt]]</f>
        <v>21</v>
      </c>
    </row>
    <row r="21" spans="1:18" x14ac:dyDescent="0.25">
      <c r="A21" t="s">
        <v>38</v>
      </c>
      <c r="F21">
        <v>1</v>
      </c>
      <c r="G21">
        <v>1</v>
      </c>
      <c r="H21">
        <v>1</v>
      </c>
      <c r="Q21">
        <f>+SUM(Tabell35[[#This Row],[runde 1]:[runde 15]])</f>
        <v>3</v>
      </c>
      <c r="R21">
        <f>7*Tabell35[[#This Row],[Totalt]]</f>
        <v>21</v>
      </c>
    </row>
    <row r="22" spans="1:18" x14ac:dyDescent="0.25">
      <c r="A22" t="s">
        <v>53</v>
      </c>
      <c r="G22">
        <v>1</v>
      </c>
      <c r="H22">
        <v>1</v>
      </c>
      <c r="I22">
        <v>1</v>
      </c>
      <c r="Q22">
        <f>+SUM(Tabell35[[#This Row],[runde 1]:[runde 15]])</f>
        <v>3</v>
      </c>
      <c r="R22">
        <f>7*Tabell35[[#This Row],[Totalt]]</f>
        <v>21</v>
      </c>
    </row>
    <row r="23" spans="1:18" x14ac:dyDescent="0.25">
      <c r="A23" t="s">
        <v>24</v>
      </c>
      <c r="K23">
        <v>1</v>
      </c>
      <c r="L23">
        <v>1</v>
      </c>
      <c r="P23">
        <v>1</v>
      </c>
      <c r="Q23">
        <f>+SUM(Tabell35[[#This Row],[runde 1]:[runde 15]])</f>
        <v>3</v>
      </c>
      <c r="R23">
        <f>7*Tabell35[[#This Row],[Totalt]]</f>
        <v>21</v>
      </c>
    </row>
    <row r="24" spans="1:18" x14ac:dyDescent="0.25">
      <c r="A24" t="s">
        <v>28</v>
      </c>
      <c r="D24">
        <v>1</v>
      </c>
      <c r="E24">
        <v>1</v>
      </c>
      <c r="Q24">
        <f>+SUM(Tabell35[[#This Row],[runde 1]:[runde 15]])</f>
        <v>2</v>
      </c>
      <c r="R24">
        <f>7*Tabell35[[#This Row],[Totalt]]</f>
        <v>14</v>
      </c>
    </row>
    <row r="25" spans="1:18" x14ac:dyDescent="0.25">
      <c r="A25" t="s">
        <v>92</v>
      </c>
      <c r="E25">
        <v>1</v>
      </c>
      <c r="F25">
        <v>1</v>
      </c>
      <c r="Q25">
        <f>+SUM(Tabell35[[#This Row],[runde 1]:[runde 15]])</f>
        <v>2</v>
      </c>
      <c r="R25">
        <f>7*Tabell35[[#This Row],[Totalt]]</f>
        <v>14</v>
      </c>
    </row>
    <row r="26" spans="1:18" x14ac:dyDescent="0.25">
      <c r="A26" t="s">
        <v>93</v>
      </c>
      <c r="E26">
        <v>1</v>
      </c>
      <c r="F26">
        <v>1</v>
      </c>
      <c r="Q26">
        <f>+SUM(Tabell35[[#This Row],[runde 1]:[runde 15]])</f>
        <v>2</v>
      </c>
      <c r="R26">
        <f>7*Tabell35[[#This Row],[Totalt]]</f>
        <v>14</v>
      </c>
    </row>
    <row r="27" spans="1:18" x14ac:dyDescent="0.25">
      <c r="A27" t="s">
        <v>94</v>
      </c>
      <c r="E27">
        <v>1</v>
      </c>
      <c r="F27">
        <v>1</v>
      </c>
      <c r="Q27">
        <f>+SUM(Tabell35[[#This Row],[runde 1]:[runde 15]])</f>
        <v>2</v>
      </c>
      <c r="R27">
        <f>7*Tabell35[[#This Row],[Totalt]]</f>
        <v>14</v>
      </c>
    </row>
    <row r="28" spans="1:18" x14ac:dyDescent="0.25">
      <c r="A28" t="s">
        <v>95</v>
      </c>
      <c r="E28">
        <v>1</v>
      </c>
      <c r="F28">
        <v>1</v>
      </c>
      <c r="Q28">
        <f>+SUM(Tabell35[[#This Row],[runde 1]:[runde 15]])</f>
        <v>2</v>
      </c>
      <c r="R28">
        <f>7*Tabell35[[#This Row],[Totalt]]</f>
        <v>14</v>
      </c>
    </row>
    <row r="29" spans="1:18" x14ac:dyDescent="0.25">
      <c r="A29" t="s">
        <v>105</v>
      </c>
      <c r="F29">
        <v>1</v>
      </c>
      <c r="G29">
        <v>1</v>
      </c>
      <c r="Q29">
        <f>+SUM(Tabell35[[#This Row],[runde 1]:[runde 15]])</f>
        <v>2</v>
      </c>
      <c r="R29">
        <f>7*Tabell35[[#This Row],[Totalt]]</f>
        <v>14</v>
      </c>
    </row>
    <row r="30" spans="1:18" x14ac:dyDescent="0.25">
      <c r="A30" t="s">
        <v>116</v>
      </c>
      <c r="G30">
        <v>1</v>
      </c>
      <c r="H30">
        <v>1</v>
      </c>
      <c r="Q30">
        <f>+SUM(Tabell35[[#This Row],[runde 1]:[runde 15]])</f>
        <v>2</v>
      </c>
      <c r="R30">
        <f>7*Tabell35[[#This Row],[Totalt]]</f>
        <v>14</v>
      </c>
    </row>
    <row r="31" spans="1:18" x14ac:dyDescent="0.25">
      <c r="A31" t="s">
        <v>124</v>
      </c>
      <c r="J31">
        <v>1</v>
      </c>
      <c r="N31">
        <v>1</v>
      </c>
      <c r="Q31">
        <f>+SUM(Tabell35[[#This Row],[runde 1]:[runde 15]])</f>
        <v>2</v>
      </c>
      <c r="R31">
        <f>7*Tabell35[[#This Row],[Totalt]]</f>
        <v>14</v>
      </c>
    </row>
    <row r="32" spans="1:18" x14ac:dyDescent="0.25">
      <c r="A32" t="s">
        <v>127</v>
      </c>
      <c r="K32">
        <v>1</v>
      </c>
      <c r="L32">
        <v>1</v>
      </c>
      <c r="Q32">
        <f>+SUM(Tabell35[[#This Row],[runde 1]:[runde 15]])</f>
        <v>2</v>
      </c>
      <c r="R32">
        <f>7*Tabell35[[#This Row],[Totalt]]</f>
        <v>14</v>
      </c>
    </row>
    <row r="33" spans="1:25" x14ac:dyDescent="0.25">
      <c r="A33" t="s">
        <v>23</v>
      </c>
      <c r="K33">
        <v>1</v>
      </c>
      <c r="L33">
        <v>1</v>
      </c>
      <c r="Q33">
        <f>+SUM(Tabell35[[#This Row],[runde 1]:[runde 15]])</f>
        <v>2</v>
      </c>
      <c r="R33">
        <f>7*Tabell35[[#This Row],[Totalt]]</f>
        <v>14</v>
      </c>
    </row>
    <row r="34" spans="1:25" ht="15.75" thickBot="1" x14ac:dyDescent="0.3">
      <c r="A34" t="s">
        <v>128</v>
      </c>
      <c r="L34">
        <v>1</v>
      </c>
      <c r="N34">
        <v>1</v>
      </c>
      <c r="Q34">
        <f>+SUM(Tabell35[[#This Row],[runde 1]:[runde 15]])</f>
        <v>2</v>
      </c>
      <c r="R34">
        <f>7*Tabell35[[#This Row],[Totalt]]</f>
        <v>14</v>
      </c>
    </row>
    <row r="35" spans="1:25" ht="15.75" thickTop="1" x14ac:dyDescent="0.25">
      <c r="A35" t="s">
        <v>131</v>
      </c>
      <c r="M35">
        <v>1</v>
      </c>
      <c r="N35">
        <v>1</v>
      </c>
      <c r="Q35">
        <f>+SUM(Tabell35[[#This Row],[runde 1]:[runde 15]])</f>
        <v>2</v>
      </c>
      <c r="R35">
        <f>7*Tabell35[[#This Row],[Totalt]]</f>
        <v>14</v>
      </c>
      <c r="U35" s="1" t="s">
        <v>135</v>
      </c>
      <c r="V35" s="1">
        <f>7*Tabell35[[#Totals],[Totalt]]</f>
        <v>1225</v>
      </c>
      <c r="W35" s="1" t="s">
        <v>18</v>
      </c>
      <c r="X35" s="1">
        <f>SUBTOTAL(109,Tabell35[Totalt])</f>
        <v>175</v>
      </c>
      <c r="Y35" s="2"/>
    </row>
    <row r="36" spans="1:25" x14ac:dyDescent="0.25">
      <c r="A36" t="s">
        <v>69</v>
      </c>
      <c r="C36">
        <v>1</v>
      </c>
      <c r="Q36">
        <f>+SUM(Tabell35[[#This Row],[runde 1]:[runde 15]])</f>
        <v>1</v>
      </c>
      <c r="R36">
        <f>7*Tabell35[[#This Row],[Totalt]]</f>
        <v>7</v>
      </c>
    </row>
    <row r="37" spans="1:25" x14ac:dyDescent="0.25">
      <c r="A37" t="s">
        <v>89</v>
      </c>
      <c r="D37">
        <v>1</v>
      </c>
      <c r="Q37">
        <f>+SUM(Tabell35[[#This Row],[runde 1]:[runde 15]])</f>
        <v>1</v>
      </c>
      <c r="R37">
        <f>7*Tabell35[[#This Row],[Totalt]]</f>
        <v>7</v>
      </c>
    </row>
    <row r="38" spans="1:25" x14ac:dyDescent="0.25">
      <c r="A38" t="s">
        <v>91</v>
      </c>
      <c r="E38">
        <v>1</v>
      </c>
      <c r="Q38">
        <f>+SUM(Tabell35[[#This Row],[runde 1]:[runde 15]])</f>
        <v>1</v>
      </c>
      <c r="R38">
        <f>7*Tabell35[[#This Row],[Totalt]]</f>
        <v>7</v>
      </c>
    </row>
    <row r="39" spans="1:25" x14ac:dyDescent="0.25">
      <c r="A39" t="s">
        <v>29</v>
      </c>
      <c r="E39">
        <v>1</v>
      </c>
      <c r="Q39">
        <f>+SUM(Tabell35[[#This Row],[runde 1]:[runde 15]])</f>
        <v>1</v>
      </c>
      <c r="R39">
        <f>7*Tabell35[[#This Row],[Totalt]]</f>
        <v>7</v>
      </c>
    </row>
    <row r="40" spans="1:25" x14ac:dyDescent="0.25">
      <c r="A40" t="s">
        <v>96</v>
      </c>
      <c r="E40">
        <v>1</v>
      </c>
      <c r="Q40">
        <f>+SUM(Tabell35[[#This Row],[runde 1]:[runde 15]])</f>
        <v>1</v>
      </c>
      <c r="R40">
        <f>7*Tabell35[[#This Row],[Totalt]]</f>
        <v>7</v>
      </c>
    </row>
    <row r="41" spans="1:25" x14ac:dyDescent="0.25">
      <c r="A41" t="s">
        <v>98</v>
      </c>
      <c r="E41">
        <v>1</v>
      </c>
      <c r="Q41">
        <f>+SUM(Tabell35[[#This Row],[runde 1]:[runde 15]])</f>
        <v>1</v>
      </c>
      <c r="R41">
        <f>7*Tabell35[[#This Row],[Totalt]]</f>
        <v>7</v>
      </c>
    </row>
    <row r="42" spans="1:25" x14ac:dyDescent="0.25">
      <c r="A42" t="s">
        <v>99</v>
      </c>
      <c r="F42">
        <v>1</v>
      </c>
      <c r="Q42">
        <f>+SUM(Tabell35[[#This Row],[runde 1]:[runde 15]])</f>
        <v>1</v>
      </c>
      <c r="R42">
        <f>7*Tabell35[[#This Row],[Totalt]]</f>
        <v>7</v>
      </c>
    </row>
    <row r="43" spans="1:25" x14ac:dyDescent="0.25">
      <c r="A43" t="s">
        <v>101</v>
      </c>
      <c r="F43">
        <v>1</v>
      </c>
      <c r="Q43">
        <f>+SUM(Tabell35[[#This Row],[runde 1]:[runde 15]])</f>
        <v>1</v>
      </c>
      <c r="R43">
        <f>7*Tabell35[[#This Row],[Totalt]]</f>
        <v>7</v>
      </c>
    </row>
    <row r="44" spans="1:25" x14ac:dyDescent="0.25">
      <c r="A44" t="s">
        <v>102</v>
      </c>
      <c r="F44">
        <v>1</v>
      </c>
      <c r="Q44">
        <f>+SUM(Tabell35[[#This Row],[runde 1]:[runde 15]])</f>
        <v>1</v>
      </c>
      <c r="R44">
        <f>7*Tabell35[[#This Row],[Totalt]]</f>
        <v>7</v>
      </c>
    </row>
    <row r="45" spans="1:25" x14ac:dyDescent="0.25">
      <c r="A45" t="s">
        <v>103</v>
      </c>
      <c r="F45">
        <v>1</v>
      </c>
      <c r="Q45">
        <f>+SUM(Tabell35[[#This Row],[runde 1]:[runde 15]])</f>
        <v>1</v>
      </c>
      <c r="R45">
        <f>7*Tabell35[[#This Row],[Totalt]]</f>
        <v>7</v>
      </c>
    </row>
    <row r="46" spans="1:25" x14ac:dyDescent="0.25">
      <c r="A46" t="s">
        <v>104</v>
      </c>
      <c r="F46">
        <v>1</v>
      </c>
      <c r="Q46">
        <f>+SUM(Tabell35[[#This Row],[runde 1]:[runde 15]])</f>
        <v>1</v>
      </c>
      <c r="R46">
        <f>7*Tabell35[[#This Row],[Totalt]]</f>
        <v>7</v>
      </c>
    </row>
    <row r="47" spans="1:25" x14ac:dyDescent="0.25">
      <c r="A47" t="s">
        <v>25</v>
      </c>
      <c r="F47">
        <v>1</v>
      </c>
      <c r="Q47">
        <f>+SUM(Tabell35[[#This Row],[runde 1]:[runde 15]])</f>
        <v>1</v>
      </c>
      <c r="R47">
        <f>7*Tabell35[[#This Row],[Totalt]]</f>
        <v>7</v>
      </c>
    </row>
    <row r="48" spans="1:25" x14ac:dyDescent="0.25">
      <c r="A48" t="s">
        <v>106</v>
      </c>
      <c r="F48">
        <v>1</v>
      </c>
      <c r="Q48">
        <f>+SUM(Tabell35[[#This Row],[runde 1]:[runde 15]])</f>
        <v>1</v>
      </c>
      <c r="R48">
        <f>7*Tabell35[[#This Row],[Totalt]]</f>
        <v>7</v>
      </c>
    </row>
    <row r="49" spans="1:18" x14ac:dyDescent="0.25">
      <c r="A49" t="s">
        <v>107</v>
      </c>
      <c r="F49">
        <v>1</v>
      </c>
      <c r="Q49">
        <f>+SUM(Tabell35[[#This Row],[runde 1]:[runde 15]])</f>
        <v>1</v>
      </c>
      <c r="R49">
        <f>7*Tabell35[[#This Row],[Totalt]]</f>
        <v>7</v>
      </c>
    </row>
    <row r="50" spans="1:18" x14ac:dyDescent="0.25">
      <c r="A50" t="s">
        <v>108</v>
      </c>
      <c r="F50">
        <v>1</v>
      </c>
      <c r="Q50">
        <f>+SUM(Tabell35[[#This Row],[runde 1]:[runde 15]])</f>
        <v>1</v>
      </c>
      <c r="R50">
        <f>7*Tabell35[[#This Row],[Totalt]]</f>
        <v>7</v>
      </c>
    </row>
    <row r="51" spans="1:18" x14ac:dyDescent="0.25">
      <c r="A51" t="s">
        <v>109</v>
      </c>
      <c r="F51">
        <v>1</v>
      </c>
      <c r="Q51">
        <f>+SUM(Tabell35[[#This Row],[runde 1]:[runde 15]])</f>
        <v>1</v>
      </c>
      <c r="R51">
        <f>7*Tabell35[[#This Row],[Totalt]]</f>
        <v>7</v>
      </c>
    </row>
    <row r="52" spans="1:18" x14ac:dyDescent="0.25">
      <c r="A52" t="s">
        <v>110</v>
      </c>
      <c r="F52">
        <v>1</v>
      </c>
      <c r="Q52">
        <f>+SUM(Tabell35[[#This Row],[runde 1]:[runde 15]])</f>
        <v>1</v>
      </c>
      <c r="R52">
        <f>7*Tabell35[[#This Row],[Totalt]]</f>
        <v>7</v>
      </c>
    </row>
    <row r="53" spans="1:18" x14ac:dyDescent="0.25">
      <c r="A53" t="s">
        <v>111</v>
      </c>
      <c r="G53">
        <v>1</v>
      </c>
      <c r="Q53">
        <f>+SUM(Tabell35[[#This Row],[runde 1]:[runde 15]])</f>
        <v>1</v>
      </c>
      <c r="R53">
        <f>7*Tabell35[[#This Row],[Totalt]]</f>
        <v>7</v>
      </c>
    </row>
    <row r="54" spans="1:18" x14ac:dyDescent="0.25">
      <c r="A54" t="s">
        <v>112</v>
      </c>
      <c r="G54">
        <v>1</v>
      </c>
      <c r="Q54">
        <f>+SUM(Tabell35[[#This Row],[runde 1]:[runde 15]])</f>
        <v>1</v>
      </c>
      <c r="R54">
        <f>7*Tabell35[[#This Row],[Totalt]]</f>
        <v>7</v>
      </c>
    </row>
    <row r="55" spans="1:18" x14ac:dyDescent="0.25">
      <c r="A55" t="s">
        <v>113</v>
      </c>
      <c r="G55">
        <v>1</v>
      </c>
      <c r="Q55">
        <f>+SUM(Tabell35[[#This Row],[runde 1]:[runde 15]])</f>
        <v>1</v>
      </c>
      <c r="R55">
        <f>7*Tabell35[[#This Row],[Totalt]]</f>
        <v>7</v>
      </c>
    </row>
    <row r="56" spans="1:18" x14ac:dyDescent="0.25">
      <c r="A56" t="s">
        <v>114</v>
      </c>
      <c r="G56">
        <v>1</v>
      </c>
      <c r="Q56">
        <f>+SUM(Tabell35[[#This Row],[runde 1]:[runde 15]])</f>
        <v>1</v>
      </c>
      <c r="R56">
        <f>7*Tabell35[[#This Row],[Totalt]]</f>
        <v>7</v>
      </c>
    </row>
    <row r="57" spans="1:18" x14ac:dyDescent="0.25">
      <c r="A57" t="s">
        <v>115</v>
      </c>
      <c r="G57">
        <v>1</v>
      </c>
      <c r="Q57">
        <f>+SUM(Tabell35[[#This Row],[runde 1]:[runde 15]])</f>
        <v>1</v>
      </c>
      <c r="R57">
        <f>7*Tabell35[[#This Row],[Totalt]]</f>
        <v>7</v>
      </c>
    </row>
    <row r="58" spans="1:18" x14ac:dyDescent="0.25">
      <c r="A58" t="s">
        <v>117</v>
      </c>
      <c r="G58">
        <v>1</v>
      </c>
      <c r="Q58">
        <f>+SUM(Tabell35[[#This Row],[runde 1]:[runde 15]])</f>
        <v>1</v>
      </c>
      <c r="R58">
        <f>7*Tabell35[[#This Row],[Totalt]]</f>
        <v>7</v>
      </c>
    </row>
    <row r="59" spans="1:18" x14ac:dyDescent="0.25">
      <c r="A59" t="s">
        <v>118</v>
      </c>
      <c r="H59">
        <v>1</v>
      </c>
      <c r="Q59">
        <f>+SUM(Tabell35[[#This Row],[runde 1]:[runde 15]])</f>
        <v>1</v>
      </c>
      <c r="R59">
        <f>7*Tabell35[[#This Row],[Totalt]]</f>
        <v>7</v>
      </c>
    </row>
    <row r="60" spans="1:18" x14ac:dyDescent="0.25">
      <c r="A60" t="s">
        <v>119</v>
      </c>
      <c r="H60">
        <v>1</v>
      </c>
      <c r="Q60">
        <f>+SUM(Tabell35[[#This Row],[runde 1]:[runde 15]])</f>
        <v>1</v>
      </c>
      <c r="R60">
        <f>7*Tabell35[[#This Row],[Totalt]]</f>
        <v>7</v>
      </c>
    </row>
    <row r="61" spans="1:18" x14ac:dyDescent="0.25">
      <c r="A61" t="s">
        <v>120</v>
      </c>
      <c r="H61">
        <v>1</v>
      </c>
      <c r="Q61">
        <f>+SUM(Tabell35[[#This Row],[runde 1]:[runde 15]])</f>
        <v>1</v>
      </c>
      <c r="R61">
        <f>7*Tabell35[[#This Row],[Totalt]]</f>
        <v>7</v>
      </c>
    </row>
    <row r="62" spans="1:18" x14ac:dyDescent="0.25">
      <c r="A62" t="s">
        <v>121</v>
      </c>
      <c r="H62">
        <v>1</v>
      </c>
      <c r="Q62">
        <f>+SUM(Tabell35[[#This Row],[runde 1]:[runde 15]])</f>
        <v>1</v>
      </c>
      <c r="R62">
        <f>7*Tabell35[[#This Row],[Totalt]]</f>
        <v>7</v>
      </c>
    </row>
    <row r="63" spans="1:18" x14ac:dyDescent="0.25">
      <c r="A63" t="s">
        <v>122</v>
      </c>
      <c r="H63">
        <v>1</v>
      </c>
      <c r="Q63">
        <f>+SUM(Tabell35[[#This Row],[runde 1]:[runde 15]])</f>
        <v>1</v>
      </c>
      <c r="R63">
        <f>7*Tabell35[[#This Row],[Totalt]]</f>
        <v>7</v>
      </c>
    </row>
    <row r="64" spans="1:18" x14ac:dyDescent="0.25">
      <c r="A64" t="s">
        <v>21</v>
      </c>
      <c r="H64">
        <v>1</v>
      </c>
      <c r="Q64">
        <f>+SUM(Tabell35[[#This Row],[runde 1]:[runde 15]])</f>
        <v>1</v>
      </c>
      <c r="R64">
        <f>7*Tabell35[[#This Row],[Totalt]]</f>
        <v>7</v>
      </c>
    </row>
    <row r="65" spans="1:18" x14ac:dyDescent="0.25">
      <c r="A65" t="s">
        <v>123</v>
      </c>
      <c r="J65">
        <v>1</v>
      </c>
      <c r="Q65">
        <f>+SUM(Tabell35[[#This Row],[runde 1]:[runde 15]])</f>
        <v>1</v>
      </c>
      <c r="R65">
        <f>7*Tabell35[[#This Row],[Totalt]]</f>
        <v>7</v>
      </c>
    </row>
    <row r="66" spans="1:18" x14ac:dyDescent="0.25">
      <c r="A66" t="s">
        <v>125</v>
      </c>
      <c r="J66">
        <v>1</v>
      </c>
      <c r="Q66">
        <f>+SUM(Tabell35[[#This Row],[runde 1]:[runde 15]])</f>
        <v>1</v>
      </c>
      <c r="R66">
        <f>7*Tabell35[[#This Row],[Totalt]]</f>
        <v>7</v>
      </c>
    </row>
    <row r="67" spans="1:18" x14ac:dyDescent="0.25">
      <c r="A67" t="s">
        <v>136</v>
      </c>
      <c r="J67">
        <v>1</v>
      </c>
      <c r="Q67">
        <f>+SUM(Tabell35[[#This Row],[runde 1]:[runde 15]])</f>
        <v>1</v>
      </c>
      <c r="R67">
        <f>7*Tabell35[[#This Row],[Totalt]]</f>
        <v>7</v>
      </c>
    </row>
    <row r="68" spans="1:18" x14ac:dyDescent="0.25">
      <c r="A68" t="s">
        <v>126</v>
      </c>
      <c r="J68">
        <v>1</v>
      </c>
      <c r="Q68">
        <f>+SUM(Tabell35[[#This Row],[runde 1]:[runde 15]])</f>
        <v>1</v>
      </c>
      <c r="R68">
        <f>7*Tabell35[[#This Row],[Totalt]]</f>
        <v>7</v>
      </c>
    </row>
    <row r="69" spans="1:18" x14ac:dyDescent="0.25">
      <c r="A69" t="s">
        <v>60</v>
      </c>
      <c r="K69">
        <v>1</v>
      </c>
      <c r="Q69">
        <f>+SUM(Tabell35[[#This Row],[runde 1]:[runde 15]])</f>
        <v>1</v>
      </c>
      <c r="R69">
        <f>7*Tabell35[[#This Row],[Totalt]]</f>
        <v>7</v>
      </c>
    </row>
    <row r="70" spans="1:18" x14ac:dyDescent="0.25">
      <c r="A70" t="s">
        <v>61</v>
      </c>
      <c r="K70">
        <v>1</v>
      </c>
      <c r="Q70">
        <f>+SUM(Tabell35[[#This Row],[runde 1]:[runde 15]])</f>
        <v>1</v>
      </c>
      <c r="R70">
        <f>7*Tabell35[[#This Row],[Totalt]]</f>
        <v>7</v>
      </c>
    </row>
    <row r="71" spans="1:18" x14ac:dyDescent="0.25">
      <c r="A71" t="s">
        <v>129</v>
      </c>
      <c r="L71">
        <v>1</v>
      </c>
      <c r="Q71">
        <f>+SUM(Tabell35[[#This Row],[runde 1]:[runde 15]])</f>
        <v>1</v>
      </c>
      <c r="R71">
        <f>7*Tabell35[[#This Row],[Totalt]]</f>
        <v>7</v>
      </c>
    </row>
    <row r="72" spans="1:18" x14ac:dyDescent="0.25">
      <c r="A72" t="s">
        <v>130</v>
      </c>
      <c r="M72">
        <v>1</v>
      </c>
      <c r="Q72">
        <f>+SUM(Tabell35[[#This Row],[runde 1]:[runde 15]])</f>
        <v>1</v>
      </c>
      <c r="R72">
        <f>7*Tabell35[[#This Row],[Totalt]]</f>
        <v>7</v>
      </c>
    </row>
    <row r="73" spans="1:18" x14ac:dyDescent="0.25">
      <c r="A73" t="s">
        <v>132</v>
      </c>
      <c r="N73">
        <v>1</v>
      </c>
      <c r="Q73">
        <f>+SUM(Tabell35[[#This Row],[runde 1]:[runde 15]])</f>
        <v>1</v>
      </c>
      <c r="R73">
        <f>7*Tabell35[[#This Row],[Totalt]]</f>
        <v>7</v>
      </c>
    </row>
    <row r="74" spans="1:18" x14ac:dyDescent="0.25">
      <c r="A74" t="s">
        <v>133</v>
      </c>
      <c r="N74">
        <v>1</v>
      </c>
      <c r="Q74">
        <f>+SUM(Tabell35[[#This Row],[runde 1]:[runde 15]])</f>
        <v>1</v>
      </c>
      <c r="R74">
        <f>7*Tabell35[[#This Row],[Totalt]]</f>
        <v>7</v>
      </c>
    </row>
    <row r="75" spans="1:18" x14ac:dyDescent="0.25">
      <c r="A75" t="s">
        <v>134</v>
      </c>
      <c r="N75">
        <v>1</v>
      </c>
      <c r="Q75">
        <f>+SUM(Tabell35[[#This Row],[runde 1]:[runde 15]])</f>
        <v>1</v>
      </c>
      <c r="R75">
        <f>7*Tabell35[[#This Row],[Totalt]]</f>
        <v>7</v>
      </c>
    </row>
    <row r="76" spans="1:18" x14ac:dyDescent="0.25">
      <c r="A76" t="s">
        <v>100</v>
      </c>
      <c r="F76">
        <v>1</v>
      </c>
      <c r="Q76">
        <f>+SUM(Tabell35[[#This Row],[runde 1]:[runde 15]])</f>
        <v>1</v>
      </c>
      <c r="R76">
        <f>7*Tabell35[[#This Row],[Totalt]]</f>
        <v>7</v>
      </c>
    </row>
    <row r="77" spans="1:18" x14ac:dyDescent="0.25">
      <c r="B77">
        <f>+SUM(Tabell35[runde 1])</f>
        <v>12</v>
      </c>
      <c r="C77">
        <f>+SUM(Tabell35[runde 2])</f>
        <v>15</v>
      </c>
      <c r="D77">
        <f>+SUM(Tabell35[runde 3])</f>
        <v>17</v>
      </c>
      <c r="E77">
        <f>+SUM(Tabell35[runde 4])</f>
        <v>23</v>
      </c>
      <c r="F77">
        <f>+SUM(Tabell35[runde 5])</f>
        <v>28</v>
      </c>
      <c r="G77">
        <f>+SUM(Tabell35[runde 6])</f>
        <v>19</v>
      </c>
      <c r="H77">
        <f>+SUM(Tabell35[runde 7])</f>
        <v>17</v>
      </c>
      <c r="I77">
        <f>+SUM(Tabell35[runde 8])</f>
        <v>4</v>
      </c>
      <c r="J77">
        <f>+SUM(Tabell35[runde 9])</f>
        <v>8</v>
      </c>
      <c r="K77">
        <f>+SUM(Tabell35[runde 10])</f>
        <v>6</v>
      </c>
      <c r="L77">
        <f>+SUM(Tabell35[runde 11])</f>
        <v>9</v>
      </c>
      <c r="M77">
        <f>+SUM(Tabell35[runde 12])</f>
        <v>3</v>
      </c>
      <c r="N77">
        <f>+SUM(Tabell35[runde 13])</f>
        <v>8</v>
      </c>
      <c r="O77">
        <f>+SUM(Tabell35[runde 14])</f>
        <v>3</v>
      </c>
      <c r="P77">
        <f>+SUM(Tabell35[runde 15])</f>
        <v>3</v>
      </c>
      <c r="Q77">
        <f>+SUM(Tabell35[Totalt])</f>
        <v>175</v>
      </c>
      <c r="R77">
        <f>+SUM(Tabell35[[Kilometer ]])</f>
        <v>1225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Løp 2024</vt:lpstr>
      <vt:lpstr>Løp 2025</vt:lpstr>
    </vt:vector>
  </TitlesOfParts>
  <Company>Nordfjordnett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Hilmar Kråkenes</dc:creator>
  <cp:lastModifiedBy>Hilmar Kråkenes</cp:lastModifiedBy>
  <dcterms:created xsi:type="dcterms:W3CDTF">2024-06-01T17:51:55Z</dcterms:created>
  <dcterms:modified xsi:type="dcterms:W3CDTF">2025-06-04T16:20:18Z</dcterms:modified>
</cp:coreProperties>
</file>